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6" windowWidth="15576" windowHeight="11700"/>
  </bookViews>
  <sheets>
    <sheet name="лист 1" sheetId="2" r:id="rId1"/>
  </sheets>
  <definedNames>
    <definedName name="_xlnm.Print_Area" localSheetId="0">'лист 1'!$A$1:$D$52</definedName>
  </definedNames>
  <calcPr calcId="145621"/>
</workbook>
</file>

<file path=xl/calcChain.xml><?xml version="1.0" encoding="utf-8"?>
<calcChain xmlns="http://schemas.openxmlformats.org/spreadsheetml/2006/main">
  <c r="D33" i="2" l="1"/>
  <c r="D34" i="2" l="1"/>
  <c r="D35" i="2"/>
  <c r="D36" i="2"/>
  <c r="D37" i="2"/>
  <c r="D38" i="2"/>
  <c r="D39" i="2"/>
  <c r="D40" i="2"/>
  <c r="D41" i="2"/>
  <c r="D42" i="2"/>
  <c r="D25" i="2"/>
  <c r="D26" i="2"/>
  <c r="D27" i="2"/>
  <c r="D21" i="2" l="1"/>
  <c r="B15" i="2" l="1"/>
  <c r="C24" i="2" l="1"/>
  <c r="C10" i="2" l="1"/>
  <c r="C43" i="2" l="1"/>
  <c r="C16" i="2" l="1"/>
  <c r="B16" i="2"/>
  <c r="D22" i="2"/>
  <c r="D14" i="2"/>
  <c r="B10" i="2"/>
  <c r="B6" i="2" s="1"/>
  <c r="D12" i="2"/>
  <c r="B24" i="2"/>
  <c r="B31" i="2" s="1"/>
  <c r="B52" i="2"/>
  <c r="C6" i="2" l="1"/>
  <c r="C5" i="2" s="1"/>
  <c r="C31" i="2" s="1"/>
  <c r="B5" i="2"/>
  <c r="D20" i="2"/>
  <c r="D7" i="2"/>
  <c r="D8" i="2"/>
  <c r="D9" i="2"/>
  <c r="D10" i="2"/>
  <c r="D13" i="2"/>
  <c r="D15" i="2"/>
  <c r="D17" i="2"/>
  <c r="D18" i="2"/>
  <c r="D23" i="2"/>
  <c r="B43" i="2"/>
  <c r="D43" i="2" s="1"/>
  <c r="D5" i="2" l="1"/>
  <c r="B44" i="2"/>
  <c r="D6" i="2"/>
  <c r="D16" i="2"/>
  <c r="C44" i="2"/>
  <c r="D24" i="2"/>
  <c r="D31" i="2" l="1"/>
</calcChain>
</file>

<file path=xl/sharedStrings.xml><?xml version="1.0" encoding="utf-8"?>
<sst xmlns="http://schemas.openxmlformats.org/spreadsheetml/2006/main" count="55" uniqueCount="55">
  <si>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</si>
  <si>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</si>
  <si>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</si>
  <si>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</si>
  <si>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</si>
  <si>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</si>
  <si>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</si>
  <si>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</si>
  <si>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</si>
  <si>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</si>
  <si>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</si>
  <si>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</si>
  <si>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</si>
  <si>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</si>
  <si>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</si>
  <si>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</si>
  <si>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</si>
  <si>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</si>
  <si>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</si>
  <si>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</si>
  <si>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</si>
  <si>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</si>
  <si>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</si>
  <si>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</si>
  <si>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</si>
  <si>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</si>
  <si>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</si>
  <si>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</si>
  <si>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</si>
  <si>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</si>
  <si>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</si>
  <si>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</si>
  <si>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</si>
  <si>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</si>
  <si>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</si>
  <si>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</si>
  <si>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</si>
  <si>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</si>
  <si>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</si>
  <si>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</si>
  <si>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</si>
  <si>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</si>
  <si>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</si>
  <si>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</si>
  <si>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</si>
  <si>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</si>
  <si>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</si>
  <si>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</si>
  <si>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</si>
  <si>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</si>
  <si>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</si>
  <si>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</si>
  <si>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</si>
  <si>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2016 год</t>
  </si>
  <si>
    <t xml:space="preserve">             Информация об исполнении  бюджета МО "Город Майкоп"
 на 1 мая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</si>
</sst>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</font>
    <font>
      <sz val="8"/>
      <color rgb="FF00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2">
    <xf numFmtId="0" fontId="0" fillId="0" borderId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15" applyNumberFormat="0" applyAlignment="0" applyProtection="0"/>
    <xf numFmtId="0" fontId="20" fillId="6" borderId="16" applyNumberFormat="0" applyAlignment="0" applyProtection="0"/>
    <xf numFmtId="0" fontId="21" fillId="6" borderId="15" applyNumberFormat="0" applyAlignment="0" applyProtection="0"/>
    <xf numFmtId="0" fontId="22" fillId="0" borderId="17" applyNumberFormat="0" applyFill="0" applyAlignment="0" applyProtection="0"/>
    <xf numFmtId="0" fontId="23" fillId="7" borderId="18" applyNumberFormat="0" applyAlignment="0" applyProtection="0"/>
    <xf numFmtId="0" fontId="24" fillId="0" borderId="0" applyNumberFormat="0" applyFill="0" applyBorder="0" applyAlignment="0" applyProtection="0"/>
    <xf numFmtId="0" fontId="11" fillId="8" borderId="19" applyNumberFormat="0" applyFont="0" applyAlignment="0" applyProtection="0"/>
    <xf numFmtId="0" fontId="25" fillId="0" borderId="0" applyNumberFormat="0" applyFill="0" applyBorder="0" applyAlignment="0" applyProtection="0"/>
    <xf numFmtId="0" fontId="5" fillId="0" borderId="20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/>
    <xf numFmtId="0" fontId="11" fillId="8" borderId="1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164" fontId="11" fillId="0" borderId="0" applyFont="0" applyFill="0" applyBorder="0" applyAlignment="0" applyProtection="0"/>
    <xf numFmtId="4" fontId="28" fillId="0" borderId="5">
      <alignment horizontal="right"/>
    </xf>
    <xf numFmtId="4" fontId="28" fillId="0" borderId="9">
      <alignment horizontal="right"/>
    </xf>
    <xf numFmtId="0" fontId="29" fillId="0" borderId="21">
      <alignment horizontal="left" wrapText="1" indent="2"/>
    </xf>
    <xf numFmtId="49" fontId="29" fillId="0" borderId="22">
      <alignment horizontal="center"/>
    </xf>
    <xf numFmtId="49" fontId="29" fillId="0" borderId="9">
      <alignment horizontal="center"/>
    </xf>
  </cellStyleXfs>
  <cellXfs count="59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165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65" fontId="1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165" fontId="2" fillId="0" borderId="7" xfId="0" applyNumberFormat="1" applyFont="1" applyFill="1" applyBorder="1"/>
    <xf numFmtId="165" fontId="8" fillId="0" borderId="0" xfId="0" applyNumberFormat="1" applyFont="1" applyFill="1" applyBorder="1"/>
    <xf numFmtId="165" fontId="8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5" fontId="3" fillId="0" borderId="5" xfId="0" applyNumberFormat="1" applyFont="1" applyFill="1" applyBorder="1" applyAlignment="1">
      <alignment horizontal="right"/>
    </xf>
    <xf numFmtId="165" fontId="9" fillId="0" borderId="6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5" fontId="9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5" fontId="7" fillId="0" borderId="5" xfId="0" applyNumberFormat="1" applyFont="1" applyFill="1" applyBorder="1" applyAlignment="1">
      <alignment horizontal="right"/>
    </xf>
    <xf numFmtId="165" fontId="10" fillId="0" borderId="6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165" fontId="8" fillId="0" borderId="1" xfId="0" applyNumberFormat="1" applyFont="1" applyFill="1" applyBorder="1"/>
    <xf numFmtId="0" fontId="1" fillId="0" borderId="7" xfId="0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9" fillId="0" borderId="7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165" fontId="4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65" fontId="1" fillId="0" borderId="7" xfId="0" applyNumberFormat="1" applyFont="1" applyFill="1" applyBorder="1" applyAlignment="1"/>
    <xf numFmtId="165" fontId="1" fillId="0" borderId="7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65" fontId="9" fillId="0" borderId="5" xfId="57" applyNumberFormat="1" applyFont="1" applyFill="1" applyProtection="1">
      <alignment horizontal="right"/>
      <protection locked="0"/>
    </xf>
    <xf numFmtId="165" fontId="1" fillId="0" borderId="0" xfId="56" applyNumberFormat="1" applyFont="1" applyFill="1"/>
    <xf numFmtId="165" fontId="3" fillId="0" borderId="5" xfId="56" applyNumberFormat="1" applyFont="1" applyFill="1" applyBorder="1" applyAlignment="1">
      <alignment horizontal="right"/>
    </xf>
    <xf numFmtId="165" fontId="9" fillId="0" borderId="5" xfId="56" applyNumberFormat="1" applyFont="1" applyFill="1" applyBorder="1" applyAlignment="1" applyProtection="1">
      <alignment horizontal="right"/>
    </xf>
    <xf numFmtId="165" fontId="9" fillId="0" borderId="9" xfId="58" applyNumberFormat="1" applyFont="1" applyFill="1" applyProtection="1">
      <alignment horizontal="right"/>
      <protection locked="0"/>
    </xf>
  </cellXfs>
  <cellStyles count="62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xl100" xfId="58"/>
    <cellStyle name="xl57" xfId="57"/>
    <cellStyle name="xl88" xfId="59"/>
    <cellStyle name="xl94" xfId="60"/>
    <cellStyle name="xl98" xfId="6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56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B44" sqref="B44"/>
    </sheetView>
  </sheetViews>
  <sheetFormatPr defaultColWidth="9.109375" defaultRowHeight="13.8" x14ac:dyDescent="0.25"/>
  <cols>
    <col min="1" max="1" width="46.6640625" style="2" customWidth="1"/>
    <col min="2" max="3" width="16.44140625" style="2" customWidth="1"/>
    <col min="4" max="4" width="15.109375" style="2" customWidth="1"/>
    <col min="5" max="5" width="10.44140625" style="2" bestFit="1" customWidth="1"/>
    <col min="6" max="6" width="10.33203125" style="2" bestFit="1" customWidth="1"/>
    <col min="7" max="16384" width="9.109375" style="2"/>
  </cols>
  <sheetData>
    <row r="1" spans="1:6" ht="36.75" customHeight="1" x14ac:dyDescent="0.25">
      <c r="A1" s="53" t="s">
        <v>54</v>
      </c>
      <c r="B1" s="53"/>
      <c r="C1" s="53"/>
      <c r="D1" s="53"/>
    </row>
    <row r="2" spans="1:6" ht="15" customHeight="1" x14ac:dyDescent="0.25">
      <c r="D2" s="2" t="s">
        <v>2</v>
      </c>
    </row>
    <row r="3" spans="1:6" s="4" customFormat="1" ht="49.2" customHeight="1" x14ac:dyDescent="0.3">
      <c r="A3" s="6" t="s">
        <v>33</v>
      </c>
      <c r="B3" s="7" t="s">
        <v>53</v>
      </c>
      <c r="C3" s="7" t="s">
        <v>0</v>
      </c>
      <c r="D3" s="7" t="s">
        <v>1</v>
      </c>
    </row>
    <row r="4" spans="1:6" x14ac:dyDescent="0.25">
      <c r="A4" s="51" t="s">
        <v>8</v>
      </c>
      <c r="B4" s="49"/>
      <c r="C4" s="49"/>
      <c r="D4" s="52"/>
    </row>
    <row r="5" spans="1:6" ht="15.6" customHeight="1" x14ac:dyDescent="0.25">
      <c r="A5" s="8" t="s">
        <v>40</v>
      </c>
      <c r="B5" s="9">
        <f>B6+B16</f>
        <v>1138931.1000000001</v>
      </c>
      <c r="C5" s="10">
        <f>C6+C16</f>
        <v>376121</v>
      </c>
      <c r="D5" s="11">
        <f t="shared" ref="D5:D10" si="0">C5/B5*100</f>
        <v>33.024034553099831</v>
      </c>
    </row>
    <row r="6" spans="1:6" x14ac:dyDescent="0.25">
      <c r="A6" s="12" t="s">
        <v>24</v>
      </c>
      <c r="B6" s="13">
        <f>B7+B8+B9+B10+B15</f>
        <v>1001386</v>
      </c>
      <c r="C6" s="14">
        <f>C7+C8+C9+C10+C15</f>
        <v>329452</v>
      </c>
      <c r="D6" s="11">
        <f t="shared" si="0"/>
        <v>32.899601152802219</v>
      </c>
    </row>
    <row r="7" spans="1:6" x14ac:dyDescent="0.25">
      <c r="A7" s="15" t="s">
        <v>3</v>
      </c>
      <c r="B7" s="16">
        <v>532107</v>
      </c>
      <c r="C7" s="17">
        <v>150876</v>
      </c>
      <c r="D7" s="18">
        <f t="shared" si="0"/>
        <v>28.354447507738108</v>
      </c>
    </row>
    <row r="8" spans="1:6" ht="30" customHeight="1" x14ac:dyDescent="0.25">
      <c r="A8" s="15" t="s">
        <v>4</v>
      </c>
      <c r="B8" s="16">
        <v>20854</v>
      </c>
      <c r="C8" s="17">
        <v>7858</v>
      </c>
      <c r="D8" s="18">
        <f t="shared" si="0"/>
        <v>37.681020427735682</v>
      </c>
    </row>
    <row r="9" spans="1:6" ht="19.95" customHeight="1" x14ac:dyDescent="0.25">
      <c r="A9" s="15" t="s">
        <v>51</v>
      </c>
      <c r="B9" s="16">
        <v>239157</v>
      </c>
      <c r="C9" s="17">
        <v>105040</v>
      </c>
      <c r="D9" s="18">
        <f t="shared" si="0"/>
        <v>43.920938964780461</v>
      </c>
    </row>
    <row r="10" spans="1:6" ht="19.95" customHeight="1" x14ac:dyDescent="0.25">
      <c r="A10" s="15" t="s">
        <v>29</v>
      </c>
      <c r="B10" s="16">
        <f>SUM(B12:B14)</f>
        <v>183586</v>
      </c>
      <c r="C10" s="19">
        <f>SUM(C12:C14)</f>
        <v>56645</v>
      </c>
      <c r="D10" s="18">
        <f t="shared" si="0"/>
        <v>30.854749272820371</v>
      </c>
    </row>
    <row r="11" spans="1:6" ht="17.399999999999999" customHeight="1" x14ac:dyDescent="0.25">
      <c r="A11" s="15" t="s">
        <v>30</v>
      </c>
      <c r="B11" s="20"/>
      <c r="C11" s="21"/>
      <c r="D11" s="21"/>
    </row>
    <row r="12" spans="1:6" x14ac:dyDescent="0.25">
      <c r="A12" s="22" t="s">
        <v>37</v>
      </c>
      <c r="B12" s="23">
        <v>19360</v>
      </c>
      <c r="C12" s="24">
        <v>1291</v>
      </c>
      <c r="D12" s="25">
        <f t="shared" ref="D12:D27" si="1">C12/B12*100</f>
        <v>6.6683884297520661</v>
      </c>
      <c r="F12" s="5"/>
    </row>
    <row r="13" spans="1:6" x14ac:dyDescent="0.25">
      <c r="A13" s="22" t="s">
        <v>32</v>
      </c>
      <c r="B13" s="23">
        <v>76397</v>
      </c>
      <c r="C13" s="24">
        <v>26684</v>
      </c>
      <c r="D13" s="25">
        <f t="shared" si="1"/>
        <v>34.928073091875333</v>
      </c>
      <c r="F13" s="5"/>
    </row>
    <row r="14" spans="1:6" x14ac:dyDescent="0.25">
      <c r="A14" s="22" t="s">
        <v>38</v>
      </c>
      <c r="B14" s="23">
        <v>87829</v>
      </c>
      <c r="C14" s="24">
        <v>28670</v>
      </c>
      <c r="D14" s="25">
        <f t="shared" si="1"/>
        <v>32.6429766933473</v>
      </c>
      <c r="F14" s="5"/>
    </row>
    <row r="15" spans="1:6" x14ac:dyDescent="0.25">
      <c r="A15" s="15" t="s">
        <v>52</v>
      </c>
      <c r="B15" s="20">
        <f>1529+24153</f>
        <v>25682</v>
      </c>
      <c r="C15" s="21">
        <v>9033</v>
      </c>
      <c r="D15" s="21">
        <f t="shared" si="1"/>
        <v>35.17249435402227</v>
      </c>
    </row>
    <row r="16" spans="1:6" x14ac:dyDescent="0.25">
      <c r="A16" s="12" t="s">
        <v>25</v>
      </c>
      <c r="B16" s="26">
        <f>SUM(B17:B23)</f>
        <v>137545.1</v>
      </c>
      <c r="C16" s="27">
        <f>SUM(C17:C23)</f>
        <v>46669</v>
      </c>
      <c r="D16" s="11">
        <f t="shared" si="1"/>
        <v>33.929961881593748</v>
      </c>
    </row>
    <row r="17" spans="1:7" ht="41.4" x14ac:dyDescent="0.25">
      <c r="A17" s="15" t="s">
        <v>26</v>
      </c>
      <c r="B17" s="16">
        <v>76838.100000000006</v>
      </c>
      <c r="C17" s="17">
        <v>24173</v>
      </c>
      <c r="D17" s="18">
        <f t="shared" si="1"/>
        <v>31.459653479198469</v>
      </c>
    </row>
    <row r="18" spans="1:7" ht="18" customHeight="1" x14ac:dyDescent="0.25">
      <c r="A18" s="15" t="s">
        <v>27</v>
      </c>
      <c r="B18" s="16">
        <v>2150</v>
      </c>
      <c r="C18" s="17">
        <v>3582</v>
      </c>
      <c r="D18" s="18">
        <f t="shared" si="1"/>
        <v>166.6046511627907</v>
      </c>
      <c r="G18" s="1"/>
    </row>
    <row r="19" spans="1:7" ht="30.75" customHeight="1" x14ac:dyDescent="0.25">
      <c r="A19" s="28" t="s">
        <v>39</v>
      </c>
      <c r="B19" s="16"/>
      <c r="C19" s="17">
        <v>982</v>
      </c>
      <c r="D19" s="18"/>
      <c r="G19" s="1"/>
    </row>
    <row r="20" spans="1:7" ht="27" customHeight="1" x14ac:dyDescent="0.25">
      <c r="A20" s="15" t="s">
        <v>5</v>
      </c>
      <c r="B20" s="29">
        <v>32121.7</v>
      </c>
      <c r="C20" s="30">
        <v>10936</v>
      </c>
      <c r="D20" s="31">
        <f t="shared" si="1"/>
        <v>34.045520629356481</v>
      </c>
    </row>
    <row r="21" spans="1:7" ht="20.25" customHeight="1" x14ac:dyDescent="0.25">
      <c r="A21" s="15" t="s">
        <v>46</v>
      </c>
      <c r="B21" s="32">
        <v>3683.6</v>
      </c>
      <c r="C21" s="33">
        <v>215</v>
      </c>
      <c r="D21" s="33">
        <f t="shared" si="1"/>
        <v>5.8366815072211971</v>
      </c>
    </row>
    <row r="22" spans="1:7" ht="18.75" customHeight="1" x14ac:dyDescent="0.25">
      <c r="A22" s="28" t="s">
        <v>6</v>
      </c>
      <c r="B22" s="32">
        <v>22372.7</v>
      </c>
      <c r="C22" s="33">
        <v>6630</v>
      </c>
      <c r="D22" s="33">
        <f t="shared" si="1"/>
        <v>29.634331126775042</v>
      </c>
    </row>
    <row r="23" spans="1:7" x14ac:dyDescent="0.25">
      <c r="A23" s="15" t="s">
        <v>28</v>
      </c>
      <c r="B23" s="20">
        <v>379</v>
      </c>
      <c r="C23" s="21">
        <v>151</v>
      </c>
      <c r="D23" s="21">
        <f t="shared" si="1"/>
        <v>39.841688654353561</v>
      </c>
    </row>
    <row r="24" spans="1:7" x14ac:dyDescent="0.25">
      <c r="A24" s="12" t="s">
        <v>7</v>
      </c>
      <c r="B24" s="34">
        <f>SUM(B25:B30)</f>
        <v>1056966.1459999999</v>
      </c>
      <c r="C24" s="35">
        <f>SUM(C25:C30)</f>
        <v>416391.72122999997</v>
      </c>
      <c r="D24" s="36">
        <f t="shared" si="1"/>
        <v>39.394991297100631</v>
      </c>
    </row>
    <row r="25" spans="1:7" x14ac:dyDescent="0.25">
      <c r="A25" s="37" t="s">
        <v>41</v>
      </c>
      <c r="B25" s="54">
        <v>31529.376</v>
      </c>
      <c r="C25" s="54">
        <v>5111.25</v>
      </c>
      <c r="D25" s="36">
        <f t="shared" si="1"/>
        <v>16.211072493156859</v>
      </c>
      <c r="E25" s="5"/>
      <c r="F25" s="3"/>
    </row>
    <row r="26" spans="1:7" x14ac:dyDescent="0.25">
      <c r="A26" s="37" t="s">
        <v>43</v>
      </c>
      <c r="B26" s="54">
        <v>162594.6</v>
      </c>
      <c r="C26" s="54">
        <v>102584.8</v>
      </c>
      <c r="D26" s="36">
        <f t="shared" si="1"/>
        <v>63.092378221662962</v>
      </c>
      <c r="F26" s="3"/>
    </row>
    <row r="27" spans="1:7" x14ac:dyDescent="0.25">
      <c r="A27" s="37" t="s">
        <v>42</v>
      </c>
      <c r="B27" s="54">
        <v>860041.82</v>
      </c>
      <c r="C27" s="54">
        <v>310050.50961000001</v>
      </c>
      <c r="D27" s="36">
        <f t="shared" si="1"/>
        <v>36.050631771603854</v>
      </c>
      <c r="F27" s="3"/>
    </row>
    <row r="28" spans="1:7" x14ac:dyDescent="0.25">
      <c r="A28" s="37" t="s">
        <v>44</v>
      </c>
      <c r="B28" s="54">
        <v>2800.35</v>
      </c>
      <c r="C28" s="55"/>
      <c r="D28" s="36"/>
      <c r="F28" s="3"/>
    </row>
    <row r="29" spans="1:7" ht="41.4" x14ac:dyDescent="0.25">
      <c r="A29" s="38" t="s">
        <v>47</v>
      </c>
      <c r="B29" s="56"/>
      <c r="C29" s="57">
        <v>0.05</v>
      </c>
      <c r="D29" s="36"/>
      <c r="F29" s="3"/>
    </row>
    <row r="30" spans="1:7" ht="48" customHeight="1" x14ac:dyDescent="0.25">
      <c r="A30" s="15" t="s">
        <v>45</v>
      </c>
      <c r="B30" s="56"/>
      <c r="C30" s="54">
        <v>-1354.8883800000001</v>
      </c>
      <c r="D30" s="36"/>
      <c r="F30" s="5"/>
    </row>
    <row r="31" spans="1:7" x14ac:dyDescent="0.25">
      <c r="A31" s="39" t="s">
        <v>31</v>
      </c>
      <c r="B31" s="26">
        <f>B24+B5</f>
        <v>2195897.2460000003</v>
      </c>
      <c r="C31" s="26">
        <f>C5+C24</f>
        <v>792512.72123000002</v>
      </c>
      <c r="D31" s="26">
        <f>C31/B31*100</f>
        <v>36.090610463382305</v>
      </c>
    </row>
    <row r="32" spans="1:7" ht="17.399999999999999" customHeight="1" x14ac:dyDescent="0.25">
      <c r="A32" s="49" t="s">
        <v>9</v>
      </c>
      <c r="B32" s="49"/>
      <c r="C32" s="49"/>
      <c r="D32" s="49"/>
    </row>
    <row r="33" spans="1:6" x14ac:dyDescent="0.25">
      <c r="A33" s="15" t="s">
        <v>10</v>
      </c>
      <c r="B33" s="58">
        <v>204890.96526999999</v>
      </c>
      <c r="C33" s="58">
        <v>50226.463210000002</v>
      </c>
      <c r="D33" s="36">
        <f t="shared" ref="D33:D43" si="2">C33/B33*100</f>
        <v>24.513752055300671</v>
      </c>
      <c r="E33" s="5"/>
    </row>
    <row r="34" spans="1:6" ht="27.6" x14ac:dyDescent="0.25">
      <c r="A34" s="15" t="s">
        <v>11</v>
      </c>
      <c r="B34" s="58">
        <v>37314.457920000001</v>
      </c>
      <c r="C34" s="58">
        <v>9591.2871300000006</v>
      </c>
      <c r="D34" s="36">
        <f t="shared" si="2"/>
        <v>25.703943363087724</v>
      </c>
    </row>
    <row r="35" spans="1:6" x14ac:dyDescent="0.25">
      <c r="A35" s="15" t="s">
        <v>12</v>
      </c>
      <c r="B35" s="58">
        <v>286796.37666000001</v>
      </c>
      <c r="C35" s="58">
        <v>31523.072489999999</v>
      </c>
      <c r="D35" s="36">
        <f t="shared" si="2"/>
        <v>10.991447262031109</v>
      </c>
    </row>
    <row r="36" spans="1:6" x14ac:dyDescent="0.25">
      <c r="A36" s="15" t="s">
        <v>13</v>
      </c>
      <c r="B36" s="58">
        <v>173631.63685000001</v>
      </c>
      <c r="C36" s="58">
        <v>48121.692009999999</v>
      </c>
      <c r="D36" s="36">
        <f t="shared" si="2"/>
        <v>27.714817923171587</v>
      </c>
    </row>
    <row r="37" spans="1:6" x14ac:dyDescent="0.25">
      <c r="A37" s="15" t="s">
        <v>14</v>
      </c>
      <c r="B37" s="58">
        <v>1290164.2308499999</v>
      </c>
      <c r="C37" s="58">
        <v>417097.61044000002</v>
      </c>
      <c r="D37" s="36">
        <f t="shared" si="2"/>
        <v>32.329032263218402</v>
      </c>
    </row>
    <row r="38" spans="1:6" x14ac:dyDescent="0.25">
      <c r="A38" s="15" t="s">
        <v>15</v>
      </c>
      <c r="B38" s="58">
        <v>109564.91671999999</v>
      </c>
      <c r="C38" s="58">
        <v>28566.878420000001</v>
      </c>
      <c r="D38" s="36">
        <f t="shared" si="2"/>
        <v>26.073016139832834</v>
      </c>
    </row>
    <row r="39" spans="1:6" x14ac:dyDescent="0.25">
      <c r="A39" s="15" t="s">
        <v>16</v>
      </c>
      <c r="B39" s="58">
        <v>122673.5</v>
      </c>
      <c r="C39" s="58">
        <v>64682.038229999998</v>
      </c>
      <c r="D39" s="36">
        <f t="shared" si="2"/>
        <v>52.72698523315956</v>
      </c>
    </row>
    <row r="40" spans="1:6" x14ac:dyDescent="0.25">
      <c r="A40" s="15" t="s">
        <v>17</v>
      </c>
      <c r="B40" s="58">
        <v>12534.72</v>
      </c>
      <c r="C40" s="58">
        <v>4457.0602799999997</v>
      </c>
      <c r="D40" s="36">
        <f t="shared" si="2"/>
        <v>35.557717124913843</v>
      </c>
    </row>
    <row r="41" spans="1:6" x14ac:dyDescent="0.25">
      <c r="A41" s="40" t="s">
        <v>18</v>
      </c>
      <c r="B41" s="58">
        <v>18256</v>
      </c>
      <c r="C41" s="58">
        <v>6041.4458100000002</v>
      </c>
      <c r="D41" s="36">
        <f t="shared" si="2"/>
        <v>33.092932789219979</v>
      </c>
    </row>
    <row r="42" spans="1:6" ht="27.6" x14ac:dyDescent="0.25">
      <c r="A42" s="15" t="s">
        <v>19</v>
      </c>
      <c r="B42" s="58">
        <v>54365.344530000002</v>
      </c>
      <c r="C42" s="58">
        <v>12716.871590000001</v>
      </c>
      <c r="D42" s="36">
        <f t="shared" si="2"/>
        <v>23.391503723447478</v>
      </c>
    </row>
    <row r="43" spans="1:6" x14ac:dyDescent="0.25">
      <c r="A43" s="39" t="s">
        <v>20</v>
      </c>
      <c r="B43" s="34">
        <f>SUM(B33:B42)</f>
        <v>2310192.1488000001</v>
      </c>
      <c r="C43" s="34">
        <f>SUM(C33:C42)</f>
        <v>673024.41960999987</v>
      </c>
      <c r="D43" s="36">
        <f t="shared" si="2"/>
        <v>29.132832953293253</v>
      </c>
      <c r="E43" s="5"/>
      <c r="F43" s="5"/>
    </row>
    <row r="44" spans="1:6" ht="27.6" x14ac:dyDescent="0.25">
      <c r="A44" s="39" t="s">
        <v>50</v>
      </c>
      <c r="B44" s="41">
        <f>B31-B43</f>
        <v>-114294.90279999981</v>
      </c>
      <c r="C44" s="41">
        <f>C31-C43</f>
        <v>119488.30162000016</v>
      </c>
      <c r="D44" s="36"/>
      <c r="E44" s="5"/>
    </row>
    <row r="45" spans="1:6" x14ac:dyDescent="0.25">
      <c r="A45" s="50" t="s">
        <v>34</v>
      </c>
      <c r="B45" s="50"/>
      <c r="C45" s="50"/>
      <c r="D45" s="50"/>
      <c r="E45" s="5"/>
    </row>
    <row r="46" spans="1:6" x14ac:dyDescent="0.25">
      <c r="A46" s="50"/>
      <c r="B46" s="50"/>
      <c r="C46" s="50"/>
      <c r="D46" s="50"/>
    </row>
    <row r="47" spans="1:6" x14ac:dyDescent="0.25">
      <c r="A47" s="42"/>
      <c r="B47" s="42" t="s">
        <v>35</v>
      </c>
      <c r="C47" s="43"/>
      <c r="D47" s="42"/>
    </row>
    <row r="48" spans="1:6" ht="15" customHeight="1" x14ac:dyDescent="0.25">
      <c r="A48" s="44" t="s">
        <v>21</v>
      </c>
      <c r="B48" s="45" t="s">
        <v>49</v>
      </c>
    </row>
    <row r="49" spans="1:2" x14ac:dyDescent="0.25">
      <c r="A49" s="46" t="s">
        <v>22</v>
      </c>
      <c r="B49" s="47">
        <v>200000</v>
      </c>
    </row>
    <row r="50" spans="1:2" ht="34.5" customHeight="1" x14ac:dyDescent="0.25">
      <c r="A50" s="46" t="s">
        <v>48</v>
      </c>
      <c r="B50" s="48">
        <v>395000</v>
      </c>
    </row>
    <row r="51" spans="1:2" x14ac:dyDescent="0.25">
      <c r="A51" s="46" t="s">
        <v>36</v>
      </c>
      <c r="B51" s="48">
        <v>0</v>
      </c>
    </row>
    <row r="52" spans="1:2" x14ac:dyDescent="0.25">
      <c r="A52" s="44" t="s">
        <v>23</v>
      </c>
      <c r="B52" s="48">
        <f>SUM(B49:B51)</f>
        <v>595000</v>
      </c>
    </row>
  </sheetData>
  <mergeCells count="4">
    <mergeCell ref="A32:D32"/>
    <mergeCell ref="A45:D46"/>
    <mergeCell ref="A4:D4"/>
    <mergeCell ref="A1:D1"/>
  </mergeCells>
  <pageMargins left="0.7" right="0.7" top="0.28999999999999998" bottom="0.4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FilonenkoK</cp:lastModifiedBy>
  <cp:lastPrinted>2016-01-13T09:08:54Z</cp:lastPrinted>
  <dcterms:created xsi:type="dcterms:W3CDTF">2014-09-16T05:33:49Z</dcterms:created>
  <dcterms:modified xsi:type="dcterms:W3CDTF">2016-05-12T06:13:23Z</dcterms:modified>
</cp:coreProperties>
</file>